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499ea1502afd8d/Fapen-CL/"/>
    </mc:Choice>
  </mc:AlternateContent>
  <xr:revisionPtr revIDLastSave="224" documentId="8_{9F814F33-6C75-49CB-91A2-55A26F042E17}" xr6:coauthVersionLast="45" xr6:coauthVersionMax="45" xr10:uidLastSave="{D73E08B9-AE6A-446A-AE27-6745B48E3A74}"/>
  <bookViews>
    <workbookView xWindow="-120" yWindow="-120" windowWidth="20730" windowHeight="11160" xr2:uid="{7B0BBF8D-ED3E-4B3A-AFFF-BA0E3CFADE28}"/>
  </bookViews>
  <sheets>
    <sheet name="Planilha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74" i="1"/>
  <c r="B69" i="1"/>
  <c r="B68" i="1"/>
  <c r="B66" i="1"/>
  <c r="B62" i="1"/>
  <c r="B46" i="1"/>
  <c r="B42" i="1"/>
  <c r="B34" i="1"/>
  <c r="B29" i="1"/>
  <c r="B4" i="1" l="1"/>
  <c r="B19" i="1"/>
  <c r="B17" i="1"/>
  <c r="B18" i="1"/>
  <c r="B16" i="1"/>
  <c r="B8" i="1"/>
  <c r="B12" i="1" l="1"/>
  <c r="B22" i="1" s="1"/>
  <c r="B25" i="1" l="1"/>
  <c r="B73" i="1" s="1"/>
  <c r="B77" i="1" s="1"/>
</calcChain>
</file>

<file path=xl/sharedStrings.xml><?xml version="1.0" encoding="utf-8"?>
<sst xmlns="http://schemas.openxmlformats.org/spreadsheetml/2006/main" count="78" uniqueCount="76">
  <si>
    <t>Valor</t>
  </si>
  <si>
    <t>Contribuição Patronal P.M.C.L e Câmara</t>
  </si>
  <si>
    <t>Contribuição Servidor</t>
  </si>
  <si>
    <t>Ativo Civil (PM e CM e Fapen)</t>
  </si>
  <si>
    <t>Inativo FAPEN (Aposentado)</t>
  </si>
  <si>
    <t>Inativo FAPEN (Pensionista)</t>
  </si>
  <si>
    <t>Prestação de contas do Exercício de 2018</t>
  </si>
  <si>
    <t>RECEITAS</t>
  </si>
  <si>
    <t>Descrição</t>
  </si>
  <si>
    <t>Renda Fixa, Variável e Fundos Imobiliários</t>
  </si>
  <si>
    <t>Receita Patrimonial</t>
  </si>
  <si>
    <t>Aluguel Central de Luto</t>
  </si>
  <si>
    <t>Concessão Havan</t>
  </si>
  <si>
    <t>Salfer</t>
  </si>
  <si>
    <t>Aluguel  Ed. Manhatan (imob acesso)</t>
  </si>
  <si>
    <t>Adm. Cemitério (Segmento Imóveis)</t>
  </si>
  <si>
    <t>Outras Receitas Correntes</t>
  </si>
  <si>
    <t>Comprev</t>
  </si>
  <si>
    <t>Contribuição Social</t>
  </si>
  <si>
    <t>Aporte Atuarial</t>
  </si>
  <si>
    <t>Total Receitas</t>
  </si>
  <si>
    <t>Parcelamentos (principal)</t>
  </si>
  <si>
    <t>Parcelamentos (multas e juros)</t>
  </si>
  <si>
    <t>Total Receitas Previdenciárias</t>
  </si>
  <si>
    <t>Taxa Administração</t>
  </si>
  <si>
    <t>DESPESAS</t>
  </si>
  <si>
    <t>Pessoal e Encargos Sociais</t>
  </si>
  <si>
    <t>Pensão</t>
  </si>
  <si>
    <t>Aposentadoria</t>
  </si>
  <si>
    <t>Outros Benefícios (sal. família)</t>
  </si>
  <si>
    <t>Ativo (gratificação)</t>
  </si>
  <si>
    <t>Material de Consumo</t>
  </si>
  <si>
    <t>Gêneros Alimentícios p/ copa e cantina</t>
  </si>
  <si>
    <t>material de Expediente</t>
  </si>
  <si>
    <t>Material de processamento de dados</t>
  </si>
  <si>
    <t>Material de Copa e Cozinha</t>
  </si>
  <si>
    <t xml:space="preserve">Material de limpeza e produtos de higienização </t>
  </si>
  <si>
    <t>Aquisição de recarga de gás</t>
  </si>
  <si>
    <t>Aquisição de água mineral</t>
  </si>
  <si>
    <t>O.Serviços Terceiros-PF</t>
  </si>
  <si>
    <t>Estagiários</t>
  </si>
  <si>
    <t>Honorários Adv - Ônus da Sucumbência</t>
  </si>
  <si>
    <t>O.Serviços Terceiros-PJ</t>
  </si>
  <si>
    <t>Anuidades</t>
  </si>
  <si>
    <t>Condomínios</t>
  </si>
  <si>
    <t>Serviços Técnicos Profissionais</t>
  </si>
  <si>
    <t>Manutenção de Software</t>
  </si>
  <si>
    <t>Locação de Imóveis</t>
  </si>
  <si>
    <t>Locação de softwares</t>
  </si>
  <si>
    <t>Manutenção e Conservação de bens imóveis</t>
  </si>
  <si>
    <t>Serviços de Energia Elétrica</t>
  </si>
  <si>
    <t>Serviços de Telecomunicações</t>
  </si>
  <si>
    <t>Serviços de Água e Esgoto</t>
  </si>
  <si>
    <t>Serviços Judiciários</t>
  </si>
  <si>
    <t>Seguros de Veículos</t>
  </si>
  <si>
    <t>Limpeza e Conservação</t>
  </si>
  <si>
    <t>Serviços Bancários</t>
  </si>
  <si>
    <t>Outros serviços terceiros PJ</t>
  </si>
  <si>
    <t>Outros serviços terceiros PF</t>
  </si>
  <si>
    <t>Outras Despesas Correntes</t>
  </si>
  <si>
    <t>Sentenças Judiciais</t>
  </si>
  <si>
    <t>Indenizações e Restituições</t>
  </si>
  <si>
    <t>Compensação ao RGPS</t>
  </si>
  <si>
    <t>Total Despesas Correntes</t>
  </si>
  <si>
    <t>Aquisicação de Equipamentos e material permanente</t>
  </si>
  <si>
    <t>Total Despesas Capital</t>
  </si>
  <si>
    <t>Total Despesas</t>
  </si>
  <si>
    <t>Resumo Financeiro</t>
  </si>
  <si>
    <t>Receitas</t>
  </si>
  <si>
    <t>Despesas</t>
  </si>
  <si>
    <t>Perdas Aplicações</t>
  </si>
  <si>
    <t>Egresssos Taxa Adm</t>
  </si>
  <si>
    <t>JOSÉ ATILIO NORBERTO</t>
  </si>
  <si>
    <t>Diretor Geral</t>
  </si>
  <si>
    <t>Superávit</t>
  </si>
  <si>
    <t>Rendimentos Tx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</si>
</sst>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Alignment="1">
      <alignment horizontal="justify" vertical="center"/>
    </xf>
    <xf numFmtId="0" fontId="3" fillId="0" borderId="0" xfId="0" applyFont="1"/>
    <xf numFmtId="0" fontId="1" fillId="2" borderId="0" xfId="0" applyFont="1" applyFill="1"/>
    <xf numFmtId="4" fontId="1" fillId="2" borderId="0" xfId="0" applyNumberFormat="1" applyFont="1" applyFill="1"/>
    <xf numFmtId="164" fontId="1" fillId="2" borderId="0" xfId="0" applyNumberFormat="1" applyFont="1" applyFill="1"/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justify" vertical="center"/>
    </xf>
    <xf numFmtId="0" fontId="3" fillId="3" borderId="0" xfId="0" applyFont="1" applyFill="1"/>
    <xf numFmtId="164" fontId="3" fillId="3" borderId="0" xfId="0" applyNumberFormat="1" applyFont="1" applyFill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4" borderId="0" xfId="0" applyFont="1" applyFill="1"/>
    <xf numFmtId="164" fontId="3" fillId="4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49" fontId="4" fillId="5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51205-2B07-4C70-86C8-D959C7F08455}">
  <dimension ref="A1:B82"/>
  <sheetViews>
    <sheetView tabSelected="1" topLeftCell="A14" workbookViewId="0">
      <selection activeCell="A24" sqref="A24"/>
    </sheetView>
  </sheetViews>
  <sheetFormatPr defaultRowHeight="15" x14ac:dyDescent="0.25"/>
  <cols>
    <col min="1" max="1" width="48" customWidth="1"/>
    <col min="2" max="2" width="16.140625" customWidth="1"/>
  </cols>
  <sheetData>
    <row r="1" spans="1:2" ht="15.75" x14ac:dyDescent="0.25">
      <c r="A1" s="12" t="s">
        <v>6</v>
      </c>
      <c r="B1" s="13"/>
    </row>
    <row r="2" spans="1:2" ht="15.75" x14ac:dyDescent="0.25">
      <c r="A2" s="12" t="s">
        <v>7</v>
      </c>
      <c r="B2" s="13"/>
    </row>
    <row r="3" spans="1:2" ht="15.75" x14ac:dyDescent="0.25">
      <c r="A3" s="3" t="s">
        <v>8</v>
      </c>
      <c r="B3" s="3" t="s">
        <v>0</v>
      </c>
    </row>
    <row r="4" spans="1:2" x14ac:dyDescent="0.25">
      <c r="A4" s="4" t="s">
        <v>18</v>
      </c>
      <c r="B4" s="6">
        <f>SUM(B5:B7)</f>
        <v>11328853.060000001</v>
      </c>
    </row>
    <row r="5" spans="1:2" x14ac:dyDescent="0.25">
      <c r="A5" t="s">
        <v>1</v>
      </c>
      <c r="B5" s="7">
        <v>10151372.619999999</v>
      </c>
    </row>
    <row r="6" spans="1:2" x14ac:dyDescent="0.25">
      <c r="A6" t="s">
        <v>21</v>
      </c>
      <c r="B6" s="7">
        <v>1035605.56</v>
      </c>
    </row>
    <row r="7" spans="1:2" x14ac:dyDescent="0.25">
      <c r="A7" t="s">
        <v>22</v>
      </c>
      <c r="B7" s="7">
        <v>141874.88</v>
      </c>
    </row>
    <row r="8" spans="1:2" x14ac:dyDescent="0.25">
      <c r="A8" s="4" t="s">
        <v>2</v>
      </c>
      <c r="B8" s="6">
        <f>SUM(B9:B11)</f>
        <v>9734427.4600000009</v>
      </c>
    </row>
    <row r="9" spans="1:2" x14ac:dyDescent="0.25">
      <c r="A9" s="2" t="s">
        <v>3</v>
      </c>
      <c r="B9" s="8">
        <v>9310998.1300000008</v>
      </c>
    </row>
    <row r="10" spans="1:2" x14ac:dyDescent="0.25">
      <c r="A10" s="2" t="s">
        <v>4</v>
      </c>
      <c r="B10" s="8">
        <v>408869.13</v>
      </c>
    </row>
    <row r="11" spans="1:2" x14ac:dyDescent="0.25">
      <c r="A11" s="2" t="s">
        <v>5</v>
      </c>
      <c r="B11" s="8">
        <v>14560.2</v>
      </c>
    </row>
    <row r="12" spans="1:2" x14ac:dyDescent="0.25">
      <c r="A12" s="9" t="s">
        <v>10</v>
      </c>
      <c r="B12" s="6">
        <f>SUM(B13:B18)</f>
        <v>25848605.5</v>
      </c>
    </row>
    <row r="13" spans="1:2" x14ac:dyDescent="0.25">
      <c r="A13" t="s">
        <v>9</v>
      </c>
      <c r="B13" s="7">
        <f>25565865.35-B24</f>
        <v>25379996.420000002</v>
      </c>
    </row>
    <row r="14" spans="1:2" x14ac:dyDescent="0.25">
      <c r="A14" s="2" t="s">
        <v>14</v>
      </c>
      <c r="B14" s="8">
        <v>50141.17</v>
      </c>
    </row>
    <row r="15" spans="1:2" x14ac:dyDescent="0.25">
      <c r="A15" s="2" t="s">
        <v>11</v>
      </c>
      <c r="B15" s="7">
        <v>14531.4</v>
      </c>
    </row>
    <row r="16" spans="1:2" x14ac:dyDescent="0.25">
      <c r="A16" s="2" t="s">
        <v>12</v>
      </c>
      <c r="B16" s="7">
        <f>(5*25253.46)+25424.27+(6*25680.5)</f>
        <v>305774.56999999995</v>
      </c>
    </row>
    <row r="17" spans="1:2" x14ac:dyDescent="0.25">
      <c r="A17" s="2" t="s">
        <v>15</v>
      </c>
      <c r="B17" s="7">
        <f>26160.6+27710.64</f>
        <v>53871.24</v>
      </c>
    </row>
    <row r="18" spans="1:2" x14ac:dyDescent="0.25">
      <c r="A18" s="2" t="s">
        <v>13</v>
      </c>
      <c r="B18" s="7">
        <f>22145.36+22145.34</f>
        <v>44290.7</v>
      </c>
    </row>
    <row r="19" spans="1:2" x14ac:dyDescent="0.25">
      <c r="A19" s="9" t="s">
        <v>16</v>
      </c>
      <c r="B19" s="5">
        <f>SUM(B20)</f>
        <v>1231598.2</v>
      </c>
    </row>
    <row r="20" spans="1:2" x14ac:dyDescent="0.25">
      <c r="A20" s="2" t="s">
        <v>17</v>
      </c>
      <c r="B20" s="1">
        <v>1231598.2</v>
      </c>
    </row>
    <row r="21" spans="1:2" x14ac:dyDescent="0.25">
      <c r="A21" s="4" t="s">
        <v>19</v>
      </c>
      <c r="B21" s="6">
        <v>4158043.5</v>
      </c>
    </row>
    <row r="22" spans="1:2" ht="15.75" x14ac:dyDescent="0.25">
      <c r="A22" s="10" t="s">
        <v>23</v>
      </c>
      <c r="B22" s="11">
        <f>B4+B8+B12+B19+B21</f>
        <v>52301527.720000006</v>
      </c>
    </row>
    <row r="23" spans="1:2" x14ac:dyDescent="0.25">
      <c r="A23" t="s">
        <v>24</v>
      </c>
      <c r="B23" s="7">
        <v>680750.09</v>
      </c>
    </row>
    <row r="24" spans="1:2" x14ac:dyDescent="0.25">
      <c r="A24" t="s">
        <v>75</v>
      </c>
      <c r="B24" s="7">
        <v>185868.93</v>
      </c>
    </row>
    <row r="25" spans="1:2" ht="15.75" x14ac:dyDescent="0.25">
      <c r="A25" s="14" t="s">
        <v>20</v>
      </c>
      <c r="B25" s="15">
        <f>SUM(B22:B24)</f>
        <v>53168146.74000001</v>
      </c>
    </row>
    <row r="27" spans="1:2" ht="15.75" x14ac:dyDescent="0.25">
      <c r="A27" s="12" t="s">
        <v>25</v>
      </c>
      <c r="B27" s="13"/>
    </row>
    <row r="28" spans="1:2" ht="15.75" x14ac:dyDescent="0.25">
      <c r="A28" s="3" t="s">
        <v>8</v>
      </c>
      <c r="B28" s="3" t="s">
        <v>0</v>
      </c>
    </row>
    <row r="29" spans="1:2" x14ac:dyDescent="0.25">
      <c r="A29" s="4" t="s">
        <v>26</v>
      </c>
      <c r="B29" s="6">
        <f>SUM(B30:B33)</f>
        <v>27412925.220000003</v>
      </c>
    </row>
    <row r="30" spans="1:2" x14ac:dyDescent="0.25">
      <c r="A30" t="s">
        <v>28</v>
      </c>
      <c r="B30" s="7">
        <v>23383276.77</v>
      </c>
    </row>
    <row r="31" spans="1:2" x14ac:dyDescent="0.25">
      <c r="A31" t="s">
        <v>27</v>
      </c>
      <c r="B31" s="7">
        <v>3919076.78</v>
      </c>
    </row>
    <row r="32" spans="1:2" x14ac:dyDescent="0.25">
      <c r="A32" t="s">
        <v>29</v>
      </c>
      <c r="B32" s="7">
        <v>4473.92</v>
      </c>
    </row>
    <row r="33" spans="1:2" x14ac:dyDescent="0.25">
      <c r="A33" t="s">
        <v>30</v>
      </c>
      <c r="B33" s="1">
        <v>106097.75</v>
      </c>
    </row>
    <row r="34" spans="1:2" x14ac:dyDescent="0.25">
      <c r="A34" s="4" t="s">
        <v>31</v>
      </c>
      <c r="B34" s="6">
        <f>SUM(B35:B41)</f>
        <v>10156.139999999998</v>
      </c>
    </row>
    <row r="35" spans="1:2" x14ac:dyDescent="0.25">
      <c r="A35" t="s">
        <v>32</v>
      </c>
      <c r="B35" s="7">
        <v>1862.58</v>
      </c>
    </row>
    <row r="36" spans="1:2" x14ac:dyDescent="0.25">
      <c r="A36" t="s">
        <v>33</v>
      </c>
      <c r="B36" s="7">
        <v>3415.45</v>
      </c>
    </row>
    <row r="37" spans="1:2" x14ac:dyDescent="0.25">
      <c r="A37" t="s">
        <v>34</v>
      </c>
      <c r="B37" s="7">
        <v>3158</v>
      </c>
    </row>
    <row r="38" spans="1:2" x14ac:dyDescent="0.25">
      <c r="A38" t="s">
        <v>35</v>
      </c>
      <c r="B38" s="1">
        <v>48.8</v>
      </c>
    </row>
    <row r="39" spans="1:2" x14ac:dyDescent="0.25">
      <c r="A39" t="s">
        <v>36</v>
      </c>
      <c r="B39" s="1">
        <v>1219.31</v>
      </c>
    </row>
    <row r="40" spans="1:2" x14ac:dyDescent="0.25">
      <c r="A40" t="s">
        <v>37</v>
      </c>
      <c r="B40" s="7">
        <v>176</v>
      </c>
    </row>
    <row r="41" spans="1:2" x14ac:dyDescent="0.25">
      <c r="A41" t="s">
        <v>38</v>
      </c>
      <c r="B41" s="7">
        <v>276</v>
      </c>
    </row>
    <row r="42" spans="1:2" x14ac:dyDescent="0.25">
      <c r="A42" s="4" t="s">
        <v>39</v>
      </c>
      <c r="B42" s="6">
        <f>SUM(B43:B45)</f>
        <v>97585.88</v>
      </c>
    </row>
    <row r="43" spans="1:2" x14ac:dyDescent="0.25">
      <c r="A43" t="s">
        <v>40</v>
      </c>
      <c r="B43" s="7">
        <v>37305.47</v>
      </c>
    </row>
    <row r="44" spans="1:2" x14ac:dyDescent="0.25">
      <c r="A44" t="s">
        <v>41</v>
      </c>
      <c r="B44" s="7">
        <v>59715.72</v>
      </c>
    </row>
    <row r="45" spans="1:2" x14ac:dyDescent="0.25">
      <c r="A45" t="s">
        <v>58</v>
      </c>
      <c r="B45" s="7">
        <v>564.69000000000005</v>
      </c>
    </row>
    <row r="46" spans="1:2" x14ac:dyDescent="0.25">
      <c r="A46" s="4" t="s">
        <v>42</v>
      </c>
      <c r="B46" s="6">
        <f>SUM(B47:B61)</f>
        <v>240503.95</v>
      </c>
    </row>
    <row r="47" spans="1:2" x14ac:dyDescent="0.25">
      <c r="A47" t="s">
        <v>43</v>
      </c>
      <c r="B47" s="7">
        <v>1700</v>
      </c>
    </row>
    <row r="48" spans="1:2" x14ac:dyDescent="0.25">
      <c r="A48" t="s">
        <v>44</v>
      </c>
      <c r="B48" s="7">
        <v>11000</v>
      </c>
    </row>
    <row r="49" spans="1:2" x14ac:dyDescent="0.25">
      <c r="A49" t="s">
        <v>45</v>
      </c>
      <c r="B49" s="7">
        <v>42649.88</v>
      </c>
    </row>
    <row r="50" spans="1:2" x14ac:dyDescent="0.25">
      <c r="A50" t="s">
        <v>46</v>
      </c>
      <c r="B50" s="1">
        <v>11880</v>
      </c>
    </row>
    <row r="51" spans="1:2" x14ac:dyDescent="0.25">
      <c r="A51" t="s">
        <v>47</v>
      </c>
      <c r="B51" s="1">
        <v>38000</v>
      </c>
    </row>
    <row r="52" spans="1:2" x14ac:dyDescent="0.25">
      <c r="A52" t="s">
        <v>48</v>
      </c>
      <c r="B52" s="1">
        <v>26916.48</v>
      </c>
    </row>
    <row r="53" spans="1:2" x14ac:dyDescent="0.25">
      <c r="A53" t="s">
        <v>49</v>
      </c>
      <c r="B53" s="1">
        <v>2925</v>
      </c>
    </row>
    <row r="54" spans="1:2" x14ac:dyDescent="0.25">
      <c r="A54" t="s">
        <v>50</v>
      </c>
      <c r="B54" s="1">
        <v>5000</v>
      </c>
    </row>
    <row r="55" spans="1:2" x14ac:dyDescent="0.25">
      <c r="A55" t="s">
        <v>52</v>
      </c>
      <c r="B55" s="1">
        <v>2381.12</v>
      </c>
    </row>
    <row r="56" spans="1:2" x14ac:dyDescent="0.25">
      <c r="A56" t="s">
        <v>51</v>
      </c>
      <c r="B56" s="1">
        <v>4435.62</v>
      </c>
    </row>
    <row r="57" spans="1:2" x14ac:dyDescent="0.25">
      <c r="A57" t="s">
        <v>53</v>
      </c>
      <c r="B57">
        <v>749.24</v>
      </c>
    </row>
    <row r="58" spans="1:2" x14ac:dyDescent="0.25">
      <c r="A58" t="s">
        <v>54</v>
      </c>
      <c r="B58" s="1">
        <v>1702.19</v>
      </c>
    </row>
    <row r="59" spans="1:2" x14ac:dyDescent="0.25">
      <c r="A59" t="s">
        <v>55</v>
      </c>
      <c r="B59" s="1">
        <v>9185.76</v>
      </c>
    </row>
    <row r="60" spans="1:2" x14ac:dyDescent="0.25">
      <c r="A60" t="s">
        <v>56</v>
      </c>
      <c r="B60">
        <v>322.58</v>
      </c>
    </row>
    <row r="61" spans="1:2" x14ac:dyDescent="0.25">
      <c r="A61" t="s">
        <v>57</v>
      </c>
      <c r="B61" s="1">
        <v>81656.08</v>
      </c>
    </row>
    <row r="62" spans="1:2" x14ac:dyDescent="0.25">
      <c r="A62" s="4" t="s">
        <v>59</v>
      </c>
      <c r="B62" s="6">
        <f>SUM(B63:B65)</f>
        <v>851413.92999999993</v>
      </c>
    </row>
    <row r="63" spans="1:2" x14ac:dyDescent="0.25">
      <c r="A63" t="s">
        <v>60</v>
      </c>
      <c r="B63" s="7">
        <v>51129.65</v>
      </c>
    </row>
    <row r="64" spans="1:2" x14ac:dyDescent="0.25">
      <c r="A64" t="s">
        <v>61</v>
      </c>
      <c r="B64" s="7">
        <v>221016.19</v>
      </c>
    </row>
    <row r="65" spans="1:2" x14ac:dyDescent="0.25">
      <c r="A65" t="s">
        <v>62</v>
      </c>
      <c r="B65" s="7">
        <v>579268.09</v>
      </c>
    </row>
    <row r="66" spans="1:2" ht="15.75" x14ac:dyDescent="0.25">
      <c r="A66" s="10" t="s">
        <v>63</v>
      </c>
      <c r="B66" s="11">
        <f>B29+B34+B42+B46+B62</f>
        <v>28612585.120000001</v>
      </c>
    </row>
    <row r="67" spans="1:2" x14ac:dyDescent="0.25">
      <c r="A67" t="s">
        <v>64</v>
      </c>
      <c r="B67" s="7">
        <v>67</v>
      </c>
    </row>
    <row r="68" spans="1:2" ht="15.75" x14ac:dyDescent="0.25">
      <c r="A68" s="10" t="s">
        <v>65</v>
      </c>
      <c r="B68" s="11">
        <f>B67</f>
        <v>67</v>
      </c>
    </row>
    <row r="69" spans="1:2" ht="15.75" x14ac:dyDescent="0.25">
      <c r="A69" s="14" t="s">
        <v>66</v>
      </c>
      <c r="B69" s="15">
        <f>B66+B68</f>
        <v>28612652.120000001</v>
      </c>
    </row>
    <row r="72" spans="1:2" ht="21" x14ac:dyDescent="0.35">
      <c r="A72" s="18" t="s">
        <v>67</v>
      </c>
      <c r="B72" s="18"/>
    </row>
    <row r="73" spans="1:2" x14ac:dyDescent="0.25">
      <c r="A73" s="16" t="s">
        <v>68</v>
      </c>
      <c r="B73" s="17">
        <f>B25</f>
        <v>53168146.74000001</v>
      </c>
    </row>
    <row r="74" spans="1:2" x14ac:dyDescent="0.25">
      <c r="A74" s="16" t="s">
        <v>69</v>
      </c>
      <c r="B74" s="17">
        <f>B69</f>
        <v>28612652.120000001</v>
      </c>
    </row>
    <row r="75" spans="1:2" x14ac:dyDescent="0.25">
      <c r="A75" s="16" t="s">
        <v>70</v>
      </c>
      <c r="B75" s="17">
        <v>3524169.32</v>
      </c>
    </row>
    <row r="76" spans="1:2" x14ac:dyDescent="0.25">
      <c r="A76" s="16" t="s">
        <v>71</v>
      </c>
      <c r="B76" s="17">
        <v>48022.28</v>
      </c>
    </row>
    <row r="77" spans="1:2" ht="15.75" x14ac:dyDescent="0.25">
      <c r="A77" s="14" t="s">
        <v>74</v>
      </c>
      <c r="B77" s="15">
        <f>B73-B74-B75-B76</f>
        <v>20983303.020000007</v>
      </c>
    </row>
    <row r="81" spans="1:2" x14ac:dyDescent="0.25">
      <c r="A81" s="19" t="s">
        <v>72</v>
      </c>
      <c r="B81" s="13"/>
    </row>
    <row r="82" spans="1:2" x14ac:dyDescent="0.25">
      <c r="A82" s="20" t="s">
        <v>73</v>
      </c>
      <c r="B82" s="21"/>
    </row>
  </sheetData>
  <mergeCells count="6">
    <mergeCell ref="A82:B82"/>
    <mergeCell ref="A1:B1"/>
    <mergeCell ref="A2:B2"/>
    <mergeCell ref="A27:B27"/>
    <mergeCell ref="A72:B72"/>
    <mergeCell ref="A81:B81"/>
  </mergeCells>
  <pageMargins left="0.511811024" right="0.511811024" top="0.78740157499999996" bottom="0.78740157499999996" header="0.31496062000000002" footer="0.31496062000000002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Edmar Nascimento</dc:creator>
  <cp:lastModifiedBy>Edmar Nascimento</cp:lastModifiedBy>
  <cp:lastPrinted>2019-10-17T13:46:27Z</cp:lastPrinted>
  <dcterms:created xsi:type="dcterms:W3CDTF">2019-10-16T19:06:18Z</dcterms:created>
  <dcterms:modified xsi:type="dcterms:W3CDTF">2019-10-17T14:02:40Z</dcterms:modified>
</cp:coreProperties>
</file>